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'Sheet1'!$A$1:$I$30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<sst xmlns="http://schemas.openxmlformats.org/spreadsheetml/2006/main" count="64" uniqueCount="40">
  <si>
    <t>II/47/1</t>
  </si>
  <si>
    <t>II/4/1</t>
  </si>
  <si>
    <t>II/33/1</t>
  </si>
  <si>
    <t>CAB.MED.GINECO-PRIVAT  (DR.HENGELMAN)</t>
  </si>
  <si>
    <t>Nr.
Crt</t>
  </si>
  <si>
    <t xml:space="preserve">TOTAL </t>
  </si>
  <si>
    <t>DENUMIRE FURNIZOR</t>
  </si>
  <si>
    <t>NR. CONTR</t>
  </si>
  <si>
    <t>CONTR VALABIL DE LA:</t>
  </si>
  <si>
    <t>CABINET MEDICAL DR AVRAM</t>
  </si>
  <si>
    <t>II/AS/2/1</t>
  </si>
  <si>
    <t>II/AS/1/1</t>
  </si>
  <si>
    <t>II/198/1</t>
  </si>
  <si>
    <t>II/AS/6/1</t>
  </si>
  <si>
    <t xml:space="preserve">CABINET MEDICAL MEDICINA INTERNA DR.TRIFF CARINA </t>
  </si>
  <si>
    <t>II/6/1</t>
  </si>
  <si>
    <t>II/10/1</t>
  </si>
  <si>
    <t>SC POLICLINICA SANITAS</t>
  </si>
  <si>
    <t>II/148/1</t>
  </si>
  <si>
    <t>II/AS/9</t>
  </si>
  <si>
    <t xml:space="preserve">SC M-PROFILAXIS SRL </t>
  </si>
  <si>
    <t>INSTITUTUL DE BOLI CARDIOVASCULARE TIMISOARA</t>
  </si>
  <si>
    <t>DATA SFARSIT CONTR PANA LA:</t>
  </si>
  <si>
    <t>SC MATERNA CARE SRL</t>
  </si>
  <si>
    <t>SPITALUL CLINIC JUDETEAN DE URGENTA TIMISOARA</t>
  </si>
  <si>
    <t xml:space="preserve">SPITALUL ORASENESC SANNICOLAU MARE </t>
  </si>
  <si>
    <t>SC NEOCLINIC CONCEPT SRL</t>
  </si>
  <si>
    <t>II/221/1</t>
  </si>
  <si>
    <t>01.08.2021</t>
  </si>
  <si>
    <t>SPITALUL CLINIC CF TIMISOARA</t>
  </si>
  <si>
    <t>II/AS/11</t>
  </si>
  <si>
    <t>31.03.2022</t>
  </si>
  <si>
    <t>SPITALUL CLINIC MUNICIPAL DE URGENTA TIMISOARA</t>
  </si>
  <si>
    <t xml:space="preserve"> VAL CONTR IAN 2022</t>
  </si>
  <si>
    <t>VAL CONTR FEB 2022</t>
  </si>
  <si>
    <t>SC ABC CENTRUL MEDICAL PIRJOL</t>
  </si>
  <si>
    <t>TOTAL VALORI CONTRACT 2022</t>
  </si>
  <si>
    <t xml:space="preserve">PENTRU FURNIZORII DIN AMB. DE SPECIALITATE CLINIC- ECHOGRAFII </t>
  </si>
  <si>
    <t>SITUATIA VALORILOR DE CONTRACT 2022</t>
  </si>
  <si>
    <t>TOTAL VALOARE CONTRACT TRIM I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</si>
</sst>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61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2"/>
      <name val="MS Sans Serif"/>
      <family val="2"/>
    </font>
    <font>
      <sz val="18"/>
      <name val="Times New Roman"/>
      <family val="1"/>
    </font>
    <font>
      <sz val="12"/>
      <name val="Arial"/>
      <family val="2"/>
    </font>
    <font>
      <b/>
      <sz val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3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0" xfId="45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>
      <alignment horizontal="left" vertical="center"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9" fillId="0" borderId="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 horizontal="center"/>
      <protection/>
    </xf>
    <xf numFmtId="4" fontId="41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vertical="center" wrapText="1"/>
    </xf>
    <xf numFmtId="170" fontId="42" fillId="0" borderId="10" xfId="45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I8" sqref="I8"/>
    </sheetView>
  </sheetViews>
  <sheetFormatPr defaultColWidth="11.421875" defaultRowHeight="12.75"/>
  <cols>
    <col min="1" max="1" width="4.00390625" style="3" customWidth="1"/>
    <col min="2" max="2" width="35.421875" style="3" customWidth="1"/>
    <col min="3" max="3" width="17.00390625" style="2" customWidth="1"/>
    <col min="4" max="4" width="17.57421875" style="2" customWidth="1"/>
    <col min="5" max="5" width="16.8515625" style="2" customWidth="1"/>
    <col min="6" max="6" width="19.7109375" style="3" customWidth="1"/>
    <col min="7" max="7" width="21.421875" style="3" customWidth="1"/>
    <col min="8" max="8" width="20.57421875" style="3" customWidth="1"/>
    <col min="9" max="9" width="24.57421875" style="3" customWidth="1"/>
    <col min="10" max="16384" width="11.421875" style="3" customWidth="1"/>
  </cols>
  <sheetData>
    <row r="1" spans="1:2" ht="12.75" customHeight="1">
      <c r="A1" s="24"/>
      <c r="B1" s="16"/>
    </row>
    <row r="2" spans="1:2" ht="12.75" customHeight="1">
      <c r="A2" s="24"/>
      <c r="B2" s="16"/>
    </row>
    <row r="3" spans="1:2" ht="12.75" customHeight="1">
      <c r="A3" s="24"/>
      <c r="B3" s="16"/>
    </row>
    <row r="4" spans="1:5" ht="18.75" customHeight="1">
      <c r="A4" s="24"/>
      <c r="B4" s="21" t="s">
        <v>38</v>
      </c>
      <c r="C4" s="49"/>
      <c r="D4" s="49"/>
      <c r="E4" s="50"/>
    </row>
    <row r="5" spans="1:5" ht="22.5" customHeight="1">
      <c r="A5" s="24"/>
      <c r="B5" s="21" t="s">
        <v>37</v>
      </c>
      <c r="C5" s="49"/>
      <c r="D5" s="49"/>
      <c r="E5" s="50"/>
    </row>
    <row r="6" spans="1:4" ht="22.5" customHeight="1">
      <c r="A6" s="24"/>
      <c r="B6" s="40"/>
      <c r="C6" s="41"/>
      <c r="D6" s="41"/>
    </row>
    <row r="7" ht="16.5" customHeight="1">
      <c r="C7" s="39"/>
    </row>
    <row r="8" spans="1:9" s="4" customFormat="1" ht="90" customHeight="1">
      <c r="A8" s="35" t="s">
        <v>4</v>
      </c>
      <c r="B8" s="36" t="s">
        <v>6</v>
      </c>
      <c r="C8" s="35" t="s">
        <v>7</v>
      </c>
      <c r="D8" s="37" t="s">
        <v>8</v>
      </c>
      <c r="E8" s="38" t="s">
        <v>22</v>
      </c>
      <c r="F8" s="38" t="s">
        <v>33</v>
      </c>
      <c r="G8" s="33" t="s">
        <v>34</v>
      </c>
      <c r="H8" s="33" t="s">
        <v>39</v>
      </c>
      <c r="I8" s="33" t="s">
        <v>36</v>
      </c>
    </row>
    <row r="9" spans="1:9" ht="43.5" customHeight="1">
      <c r="A9" s="43">
        <v>1</v>
      </c>
      <c r="B9" s="44" t="s">
        <v>9</v>
      </c>
      <c r="C9" s="45" t="s">
        <v>0</v>
      </c>
      <c r="D9" s="51" t="s">
        <v>28</v>
      </c>
      <c r="E9" s="52" t="s">
        <v>31</v>
      </c>
      <c r="F9" s="42">
        <f>1257.78-17.78</f>
        <v>1240</v>
      </c>
      <c r="G9" s="42">
        <f>1403.53-3.53</f>
        <v>1400</v>
      </c>
      <c r="H9" s="42">
        <f>F9+G9</f>
        <v>2640</v>
      </c>
      <c r="I9" s="42">
        <f>H9</f>
        <v>2640</v>
      </c>
    </row>
    <row r="10" spans="1:9" ht="48" customHeight="1">
      <c r="A10" s="43">
        <v>2</v>
      </c>
      <c r="B10" s="44" t="s">
        <v>3</v>
      </c>
      <c r="C10" s="45" t="s">
        <v>1</v>
      </c>
      <c r="D10" s="51" t="s">
        <v>28</v>
      </c>
      <c r="E10" s="52" t="s">
        <v>31</v>
      </c>
      <c r="F10" s="42">
        <f>2016.29-16.29</f>
        <v>2000</v>
      </c>
      <c r="G10" s="42">
        <f>2249.94-9.94</f>
        <v>2240</v>
      </c>
      <c r="H10" s="42">
        <f aca="true" t="shared" si="0" ref="H10:H21">F10+G10</f>
        <v>4240</v>
      </c>
      <c r="I10" s="42">
        <f aca="true" t="shared" si="1" ref="I10:I21">H10</f>
        <v>4240</v>
      </c>
    </row>
    <row r="11" spans="1:9" s="5" customFormat="1" ht="57" customHeight="1">
      <c r="A11" s="43">
        <v>3</v>
      </c>
      <c r="B11" s="44" t="s">
        <v>35</v>
      </c>
      <c r="C11" s="45" t="s">
        <v>12</v>
      </c>
      <c r="D11" s="51" t="s">
        <v>28</v>
      </c>
      <c r="E11" s="52" t="s">
        <v>31</v>
      </c>
      <c r="F11" s="42">
        <f>5758.16-3.16</f>
        <v>5755</v>
      </c>
      <c r="G11" s="42">
        <f>6434.34-9.34</f>
        <v>6425</v>
      </c>
      <c r="H11" s="42">
        <f t="shared" si="0"/>
        <v>12180</v>
      </c>
      <c r="I11" s="42">
        <f t="shared" si="1"/>
        <v>12180</v>
      </c>
    </row>
    <row r="12" spans="1:9" s="5" customFormat="1" ht="51.75" customHeight="1">
      <c r="A12" s="43">
        <v>4</v>
      </c>
      <c r="B12" s="44" t="s">
        <v>21</v>
      </c>
      <c r="C12" s="45" t="s">
        <v>13</v>
      </c>
      <c r="D12" s="51" t="s">
        <v>28</v>
      </c>
      <c r="E12" s="52" t="s">
        <v>31</v>
      </c>
      <c r="F12" s="42">
        <f>1459.41-54.41</f>
        <v>1405</v>
      </c>
      <c r="G12" s="42">
        <f>1628.53-53.53</f>
        <v>1575</v>
      </c>
      <c r="H12" s="42">
        <f t="shared" si="0"/>
        <v>2980</v>
      </c>
      <c r="I12" s="42">
        <f t="shared" si="1"/>
        <v>2980</v>
      </c>
    </row>
    <row r="13" spans="1:9" s="5" customFormat="1" ht="67.5" customHeight="1">
      <c r="A13" s="43">
        <v>5</v>
      </c>
      <c r="B13" s="44" t="s">
        <v>32</v>
      </c>
      <c r="C13" s="45" t="s">
        <v>10</v>
      </c>
      <c r="D13" s="51" t="s">
        <v>28</v>
      </c>
      <c r="E13" s="52" t="s">
        <v>31</v>
      </c>
      <c r="F13" s="42">
        <f>8110.49-5.49</f>
        <v>8105</v>
      </c>
      <c r="G13" s="42">
        <f>9050.34-0.34</f>
        <v>9050</v>
      </c>
      <c r="H13" s="42">
        <f t="shared" si="0"/>
        <v>17155</v>
      </c>
      <c r="I13" s="42">
        <f t="shared" si="1"/>
        <v>17155</v>
      </c>
    </row>
    <row r="14" spans="1:9" s="5" customFormat="1" ht="30.75" customHeight="1">
      <c r="A14" s="43">
        <v>6</v>
      </c>
      <c r="B14" s="44" t="s">
        <v>20</v>
      </c>
      <c r="C14" s="45" t="s">
        <v>2</v>
      </c>
      <c r="D14" s="51" t="s">
        <v>28</v>
      </c>
      <c r="E14" s="52" t="s">
        <v>31</v>
      </c>
      <c r="F14" s="42">
        <f>1546.89-46.89</f>
        <v>1500</v>
      </c>
      <c r="G14" s="42">
        <f>1726.14-46.14</f>
        <v>1680</v>
      </c>
      <c r="H14" s="42">
        <f t="shared" si="0"/>
        <v>3180</v>
      </c>
      <c r="I14" s="42">
        <f t="shared" si="1"/>
        <v>3180</v>
      </c>
    </row>
    <row r="15" spans="1:9" s="5" customFormat="1" ht="63.75" customHeight="1">
      <c r="A15" s="43">
        <v>7</v>
      </c>
      <c r="B15" s="44" t="s">
        <v>24</v>
      </c>
      <c r="C15" s="45" t="s">
        <v>11</v>
      </c>
      <c r="D15" s="51" t="s">
        <v>28</v>
      </c>
      <c r="E15" s="52" t="s">
        <v>31</v>
      </c>
      <c r="F15" s="42">
        <f>7127.95-2.95</f>
        <v>7125</v>
      </c>
      <c r="G15" s="42">
        <f>7953.95-3.95</f>
        <v>7950</v>
      </c>
      <c r="H15" s="42">
        <f t="shared" si="0"/>
        <v>15075</v>
      </c>
      <c r="I15" s="42">
        <f t="shared" si="1"/>
        <v>15075</v>
      </c>
    </row>
    <row r="16" spans="1:9" s="5" customFormat="1" ht="51.75" customHeight="1">
      <c r="A16" s="43">
        <v>8</v>
      </c>
      <c r="B16" s="46" t="s">
        <v>14</v>
      </c>
      <c r="C16" s="45" t="s">
        <v>15</v>
      </c>
      <c r="D16" s="51" t="s">
        <v>28</v>
      </c>
      <c r="E16" s="52" t="s">
        <v>31</v>
      </c>
      <c r="F16" s="42">
        <f>1200.17-0.17</f>
        <v>1200</v>
      </c>
      <c r="G16" s="42">
        <f>1339.25-19.25</f>
        <v>1320</v>
      </c>
      <c r="H16" s="42">
        <f t="shared" si="0"/>
        <v>2520</v>
      </c>
      <c r="I16" s="42">
        <f t="shared" si="1"/>
        <v>2520</v>
      </c>
    </row>
    <row r="17" spans="1:9" s="5" customFormat="1" ht="35.25" customHeight="1">
      <c r="A17" s="43">
        <v>9</v>
      </c>
      <c r="B17" s="44" t="s">
        <v>23</v>
      </c>
      <c r="C17" s="45" t="s">
        <v>16</v>
      </c>
      <c r="D17" s="51" t="s">
        <v>28</v>
      </c>
      <c r="E17" s="52" t="s">
        <v>31</v>
      </c>
      <c r="F17" s="42">
        <f>12442.31-2.31</f>
        <v>12440</v>
      </c>
      <c r="G17" s="42">
        <f>13884.14-4.14</f>
        <v>13880</v>
      </c>
      <c r="H17" s="42">
        <f t="shared" si="0"/>
        <v>26320</v>
      </c>
      <c r="I17" s="42">
        <f t="shared" si="1"/>
        <v>26320</v>
      </c>
    </row>
    <row r="18" spans="1:9" s="5" customFormat="1" ht="28.5" customHeight="1">
      <c r="A18" s="43">
        <v>10</v>
      </c>
      <c r="B18" s="47" t="s">
        <v>17</v>
      </c>
      <c r="C18" s="45" t="s">
        <v>18</v>
      </c>
      <c r="D18" s="51" t="s">
        <v>28</v>
      </c>
      <c r="E18" s="52" t="s">
        <v>31</v>
      </c>
      <c r="F18" s="42">
        <f>2600.37-0.37</f>
        <v>2600</v>
      </c>
      <c r="G18" s="42">
        <f>2901.7-1.7</f>
        <v>2900</v>
      </c>
      <c r="H18" s="42">
        <f t="shared" si="0"/>
        <v>5500</v>
      </c>
      <c r="I18" s="42">
        <f t="shared" si="1"/>
        <v>5500</v>
      </c>
    </row>
    <row r="19" spans="1:9" s="5" customFormat="1" ht="51" customHeight="1">
      <c r="A19" s="43">
        <v>11</v>
      </c>
      <c r="B19" s="47" t="s">
        <v>25</v>
      </c>
      <c r="C19" s="45" t="s">
        <v>19</v>
      </c>
      <c r="D19" s="51" t="s">
        <v>28</v>
      </c>
      <c r="E19" s="52" t="s">
        <v>31</v>
      </c>
      <c r="F19" s="42">
        <f>3889.62-9.62</f>
        <v>3880</v>
      </c>
      <c r="G19" s="42">
        <f>4340.36-0.36</f>
        <v>4340</v>
      </c>
      <c r="H19" s="42">
        <f t="shared" si="0"/>
        <v>8220</v>
      </c>
      <c r="I19" s="42">
        <f t="shared" si="1"/>
        <v>8220</v>
      </c>
    </row>
    <row r="20" spans="1:9" s="5" customFormat="1" ht="36.75" customHeight="1">
      <c r="A20" s="43">
        <v>12</v>
      </c>
      <c r="B20" s="46" t="s">
        <v>29</v>
      </c>
      <c r="C20" s="45" t="s">
        <v>30</v>
      </c>
      <c r="D20" s="51" t="s">
        <v>28</v>
      </c>
      <c r="E20" s="52" t="s">
        <v>31</v>
      </c>
      <c r="F20" s="42">
        <f>1182.04-2.04</f>
        <v>1180</v>
      </c>
      <c r="G20" s="42">
        <f>1319.01-19.01</f>
        <v>1300</v>
      </c>
      <c r="H20" s="42">
        <f t="shared" si="0"/>
        <v>2480</v>
      </c>
      <c r="I20" s="42">
        <f t="shared" si="1"/>
        <v>2480</v>
      </c>
    </row>
    <row r="21" spans="1:9" s="5" customFormat="1" ht="36.75" customHeight="1">
      <c r="A21" s="43">
        <v>13</v>
      </c>
      <c r="B21" s="47" t="s">
        <v>26</v>
      </c>
      <c r="C21" s="45" t="s">
        <v>27</v>
      </c>
      <c r="D21" s="51" t="s">
        <v>28</v>
      </c>
      <c r="E21" s="52" t="s">
        <v>31</v>
      </c>
      <c r="F21" s="42">
        <f>1253.52-43.52</f>
        <v>1210</v>
      </c>
      <c r="G21" s="42">
        <f>1398.77-23.77</f>
        <v>1375</v>
      </c>
      <c r="H21" s="42">
        <f t="shared" si="0"/>
        <v>2585</v>
      </c>
      <c r="I21" s="42">
        <f t="shared" si="1"/>
        <v>2585</v>
      </c>
    </row>
    <row r="22" spans="1:9" s="5" customFormat="1" ht="22.5" customHeight="1">
      <c r="A22" s="48" t="s">
        <v>5</v>
      </c>
      <c r="B22" s="48"/>
      <c r="C22" s="48"/>
      <c r="D22" s="48"/>
      <c r="E22" s="48"/>
      <c r="F22" s="42">
        <f>SUM(F9:F21)</f>
        <v>49640</v>
      </c>
      <c r="G22" s="42">
        <f>SUM(G9:G21)</f>
        <v>55435</v>
      </c>
      <c r="H22" s="42">
        <f>SUM(H9:H21)</f>
        <v>105075</v>
      </c>
      <c r="I22" s="42">
        <f>SUM(I9:I21)</f>
        <v>105075</v>
      </c>
    </row>
    <row r="23" spans="2:9" s="5" customFormat="1" ht="18.75" customHeight="1">
      <c r="B23" s="14"/>
      <c r="C23" s="11"/>
      <c r="D23" s="11"/>
      <c r="E23" s="11"/>
      <c r="H23" s="34"/>
      <c r="I23" s="34"/>
    </row>
    <row r="24" spans="2:5" s="5" customFormat="1" ht="18.75" customHeight="1">
      <c r="B24" s="14"/>
      <c r="C24" s="11"/>
      <c r="D24" s="11"/>
      <c r="E24" s="11"/>
    </row>
    <row r="25" spans="2:5" s="5" customFormat="1" ht="18.75" customHeight="1">
      <c r="B25" s="14"/>
      <c r="C25" s="11"/>
      <c r="D25" s="11"/>
      <c r="E25" s="11"/>
    </row>
    <row r="26" s="5" customFormat="1" ht="22.5" customHeight="1">
      <c r="B26" s="14"/>
    </row>
    <row r="27" spans="2:6" s="5" customFormat="1" ht="22.5" customHeight="1">
      <c r="B27" s="17"/>
      <c r="D27" s="30"/>
      <c r="F27" s="17"/>
    </row>
    <row r="28" spans="2:6" s="5" customFormat="1" ht="16.5" customHeight="1">
      <c r="B28" s="17"/>
      <c r="C28" s="17"/>
      <c r="F28" s="17"/>
    </row>
    <row r="29" spans="1:6" s="5" customFormat="1" ht="16.5" customHeight="1">
      <c r="A29" s="11"/>
      <c r="B29" s="22"/>
      <c r="C29" s="17"/>
      <c r="F29" s="17"/>
    </row>
    <row r="30" spans="1:6" s="5" customFormat="1" ht="16.5" customHeight="1">
      <c r="A30" s="11"/>
      <c r="B30" s="22"/>
      <c r="C30" s="17"/>
      <c r="F30" s="17"/>
    </row>
    <row r="31" s="5" customFormat="1" ht="16.5" customHeight="1">
      <c r="A31" s="11"/>
    </row>
    <row r="32" s="5" customFormat="1" ht="16.5" customHeight="1">
      <c r="A32" s="11"/>
    </row>
    <row r="33" s="5" customFormat="1" ht="16.5" customHeight="1">
      <c r="A33" s="11"/>
    </row>
    <row r="34" s="5" customFormat="1" ht="16.5" customHeight="1">
      <c r="A34" s="11"/>
    </row>
    <row r="35" s="5" customFormat="1" ht="22.5" customHeight="1">
      <c r="A35" s="22"/>
    </row>
    <row r="36" s="5" customFormat="1" ht="22.5" customHeight="1">
      <c r="A36" s="22"/>
    </row>
    <row r="37" s="22" customFormat="1" ht="19.5" customHeight="1"/>
    <row r="38" s="22" customFormat="1" ht="12.75">
      <c r="A38" s="31"/>
    </row>
    <row r="39" s="22" customFormat="1" ht="12.75">
      <c r="A39" s="31"/>
    </row>
    <row r="40" s="22" customFormat="1" ht="12.75">
      <c r="A40" s="32"/>
    </row>
    <row r="41" s="22" customFormat="1" ht="12.75">
      <c r="A41" s="31"/>
    </row>
    <row r="42" spans="1:5" s="5" customFormat="1" ht="17.25" customHeight="1">
      <c r="A42" s="15"/>
      <c r="B42" s="17"/>
      <c r="C42" s="14"/>
      <c r="D42" s="17"/>
      <c r="E42" s="22"/>
    </row>
    <row r="43" spans="1:5" s="5" customFormat="1" ht="17.25" customHeight="1">
      <c r="A43" s="15"/>
      <c r="C43" s="14"/>
      <c r="D43" s="17"/>
      <c r="E43" s="22"/>
    </row>
    <row r="44" spans="1:5" s="5" customFormat="1" ht="17.25" customHeight="1">
      <c r="A44" s="13"/>
      <c r="C44" s="14"/>
      <c r="D44" s="17"/>
      <c r="E44" s="22"/>
    </row>
    <row r="45" spans="1:5" s="5" customFormat="1" ht="16.5" customHeight="1">
      <c r="A45" s="13"/>
      <c r="C45" s="14"/>
      <c r="D45" s="17"/>
      <c r="E45" s="22"/>
    </row>
    <row r="46" s="5" customFormat="1" ht="18" customHeight="1">
      <c r="A46" s="13"/>
    </row>
    <row r="47" s="5" customFormat="1" ht="18" customHeight="1">
      <c r="A47" s="13"/>
    </row>
    <row r="48" spans="1:3" s="5" customFormat="1" ht="18" customHeight="1">
      <c r="A48" s="13"/>
      <c r="C48" s="11"/>
    </row>
    <row r="49" s="5" customFormat="1" ht="18" customHeight="1">
      <c r="C49" s="11"/>
    </row>
    <row r="50" spans="1:3" s="5" customFormat="1" ht="18" customHeight="1">
      <c r="A50" s="13"/>
      <c r="C50" s="11"/>
    </row>
    <row r="51" s="5" customFormat="1" ht="18" customHeight="1">
      <c r="A51" s="13"/>
    </row>
    <row r="52" s="5" customFormat="1" ht="18" customHeight="1">
      <c r="A52" s="12"/>
    </row>
    <row r="53" s="5" customFormat="1" ht="18" customHeight="1">
      <c r="A53" s="12"/>
    </row>
    <row r="54" spans="1:3" s="5" customFormat="1" ht="18" customHeight="1">
      <c r="A54" s="12"/>
      <c r="C54" s="11"/>
    </row>
    <row r="55" s="5" customFormat="1" ht="18" customHeight="1">
      <c r="A55" s="12"/>
    </row>
    <row r="56" s="5" customFormat="1" ht="18" customHeight="1">
      <c r="D56" s="17"/>
    </row>
    <row r="57" spans="1:4" s="5" customFormat="1" ht="18" customHeight="1">
      <c r="A57" s="21"/>
      <c r="C57" s="11"/>
      <c r="D57" s="17"/>
    </row>
    <row r="58" s="5" customFormat="1" ht="18.75" customHeight="1">
      <c r="A58" s="21"/>
    </row>
    <row r="59" s="5" customFormat="1" ht="19.5" customHeight="1"/>
    <row r="60" s="5" customFormat="1" ht="20.25" customHeight="1">
      <c r="E60" s="7"/>
    </row>
    <row r="61" s="5" customFormat="1" ht="29.25" customHeight="1">
      <c r="A61" s="21"/>
    </row>
    <row r="62" spans="1:5" s="5" customFormat="1" ht="29.25" customHeight="1">
      <c r="A62" s="10"/>
      <c r="B62" s="9"/>
      <c r="E62" s="9"/>
    </row>
    <row r="63" spans="1:5" s="5" customFormat="1" ht="29.25" customHeight="1">
      <c r="A63" s="8"/>
      <c r="E63" s="23"/>
    </row>
    <row r="64" s="5" customFormat="1" ht="22.5" customHeight="1"/>
    <row r="65" spans="1:3" s="5" customFormat="1" ht="17.25" customHeight="1">
      <c r="A65" s="1"/>
      <c r="B65" s="3"/>
      <c r="C65" s="2"/>
    </row>
    <row r="66" ht="12.75">
      <c r="A66" s="25"/>
    </row>
    <row r="67" ht="16.5" customHeight="1">
      <c r="A67" s="26"/>
    </row>
    <row r="68" spans="1:3" ht="15.75">
      <c r="A68" s="27"/>
      <c r="B68" s="18"/>
      <c r="C68" s="28"/>
    </row>
    <row r="69" spans="1:4" ht="15.75">
      <c r="A69" s="26"/>
      <c r="B69" s="18"/>
      <c r="D69" s="29"/>
    </row>
    <row r="70" spans="1:4" ht="15.75">
      <c r="A70" s="26"/>
      <c r="B70" s="19"/>
      <c r="D70" s="29"/>
    </row>
    <row r="71" ht="12.75">
      <c r="A71" s="26"/>
    </row>
    <row r="72" ht="12.75">
      <c r="B72" s="20"/>
    </row>
    <row r="78" ht="12.75">
      <c r="B78" s="6"/>
    </row>
  </sheetData>
  <sheetProtection/>
  <mergeCells count="1">
    <mergeCell ref="A22:E22"/>
  </mergeCells>
  <printOptions/>
  <pageMargins left="0.05" right="0.05" top="0.33" bottom="0.34" header="0.18" footer="0"/>
  <pageSetup horizontalDpi="600" verticalDpi="600" orientation="landscape" paperSize="9" scale="65" r:id="rId1"/>
  <headerFooter alignWithMargins="0">
    <oddFooter>&amp;C&amp;P</oddFooter>
  </headerFooter>
  <rowBreaks count="4" manualBreakCount="4">
    <brk id="11" max="85" man="1"/>
    <brk id="38" max="71" man="1"/>
    <brk id="60" max="8" man="1"/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2022-02-01T12:59:47Z</cp:lastPrinted>
  <dcterms:created xsi:type="dcterms:W3CDTF">2006-03-08T06:30:45Z</dcterms:created>
  <dcterms:modified xsi:type="dcterms:W3CDTF">2022-02-09T07:24:27Z</dcterms:modified>
  <cp:category/>
  <cp:version/>
  <cp:contentType/>
  <cp:contentStatus/>
</cp:coreProperties>
</file>